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<sst xmlns="http://schemas.openxmlformats.org/spreadsheetml/2006/main" uniqueCount="36">
  <si>
    <t>Smallville Community Hospital</t>
  </si>
  <si>
    <t>Department of Medicine</t>
  </si>
  <si>
    <t>Lana Lang, MD, Chair</t>
  </si>
  <si>
    <t>Please complete all yellow highlighted fields; do not make entries or</t>
  </si>
  <si>
    <t>Service Line Financial Analysis</t>
  </si>
  <si>
    <t>alter other numbers as that may affect the accuracy of your answers.</t>
  </si>
  <si>
    <t>FY 2018-19</t>
  </si>
  <si>
    <t>Prepared by (your name):</t>
  </si>
  <si>
    <t>Lakira</t>
  </si>
  <si>
    <t xml:space="preserve">Williams </t>
  </si>
  <si>
    <t>Cardiology</t>
  </si>
  <si>
    <t>Gastroenterology</t>
  </si>
  <si>
    <t>Infectious Dis</t>
  </si>
  <si>
    <t>Pulmonary</t>
  </si>
  <si>
    <t>Totals</t>
  </si>
  <si>
    <t>Admissions</t>
  </si>
  <si>
    <t>Length of Stay</t>
  </si>
  <si>
    <t>Total Patient Days</t>
  </si>
  <si>
    <t>Specialty Division employees</t>
  </si>
  <si>
    <t>Revenue per Admission</t>
  </si>
  <si>
    <t>Daily care cost</t>
  </si>
  <si>
    <t>Estimated Ancillary expenses/stay</t>
  </si>
  <si>
    <t>Total ancillary expense</t>
  </si>
  <si>
    <t>Revenue</t>
  </si>
  <si>
    <t>Total Variable Expense</t>
  </si>
  <si>
    <t>(Daily care plus ancillary)</t>
  </si>
  <si>
    <t>Contribution Margin</t>
  </si>
  <si>
    <t>(Revenue minus variable expense-parentheses indicate negative)</t>
  </si>
  <si>
    <t>Analysis #1: Describe cost driver:</t>
  </si>
  <si>
    <t xml:space="preserve">The cost driver  is admissions </t>
  </si>
  <si>
    <t>variable and fixed expense totals </t>
  </si>
  <si>
    <t>Dept Fixed Expense (Days)</t>
  </si>
  <si>
    <t>(insert your distributions for each service line in the yellow highlighted cells; they should total $650,000)</t>
  </si>
  <si>
    <t>Net Income (will calculate automatically)</t>
  </si>
  <si>
    <t>Analysis #2: Describe cost driver:</t>
  </si>
  <si>
    <t xml:space="preserve">The cost driver is patient days 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</si>
</sst>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&quot; &quot;;&quot; &quot;* (#,##0);&quot; &quot;* &quot;-&quot;??&quot; &quot;"/>
    <numFmt numFmtId="60" formatCode="&quot; &quot;&quot;$&quot;* #,##0&quot; &quot;;&quot; &quot;&quot;$&quot;* (#,##0);&quot; &quot;&quot;$&quot;* &quot;-&quot;??&quot; &quot;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1"/>
      <color indexed="8"/>
      <name val="Calibri"/>
    </font>
    <font>
      <b val="1"/>
      <sz val="11"/>
      <color indexed="10"/>
      <name val="Calibri"/>
    </font>
    <font>
      <b val="1"/>
      <sz val="11"/>
      <color indexed="12"/>
      <name val="Calibri"/>
    </font>
    <font>
      <sz val="12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5" fillId="3" borderId="8" applyNumberFormat="0" applyFont="1" applyFill="1" applyBorder="1" applyAlignment="1" applyProtection="0">
      <alignment vertical="bottom"/>
    </xf>
    <xf numFmtId="49" fontId="5" fillId="3" borderId="8" applyNumberFormat="1" applyFont="1" applyFill="1" applyBorder="1" applyAlignment="1" applyProtection="0">
      <alignment horizontal="center" vertical="bottom"/>
    </xf>
    <xf numFmtId="49" fontId="0" fillId="4" borderId="8" applyNumberFormat="1" applyFont="1" applyFill="1" applyBorder="1" applyAlignment="1" applyProtection="0">
      <alignment vertical="bottom" wrapText="1"/>
    </xf>
    <xf numFmtId="0" fontId="0" borderId="8" applyNumberFormat="0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0" fontId="0" fillId="4" borderId="8" applyNumberFormat="0" applyFont="1" applyFill="1" applyBorder="1" applyAlignment="1" applyProtection="0">
      <alignment vertical="bottom" wrapText="1"/>
    </xf>
    <xf numFmtId="60" fontId="0" borderId="8" applyNumberFormat="1" applyFont="1" applyFill="0" applyBorder="1" applyAlignment="1" applyProtection="0">
      <alignment vertical="bottom"/>
    </xf>
    <xf numFmtId="60" fontId="3" borderId="8" applyNumberFormat="1" applyFont="1" applyFill="0" applyBorder="1" applyAlignment="1" applyProtection="0">
      <alignment vertical="bottom"/>
    </xf>
    <xf numFmtId="49" fontId="3" fillId="4" borderId="8" applyNumberFormat="1" applyFont="1" applyFill="1" applyBorder="1" applyAlignment="1" applyProtection="0">
      <alignment vertical="bottom" wrapText="1"/>
    </xf>
    <xf numFmtId="59" fontId="3" borderId="8" applyNumberFormat="1" applyFont="1" applyFill="0" applyBorder="1" applyAlignment="1" applyProtection="0">
      <alignment vertical="bottom"/>
    </xf>
    <xf numFmtId="59" fontId="0" fillId="5" borderId="8" applyNumberFormat="1" applyFont="1" applyFill="1" applyBorder="1" applyAlignment="1" applyProtection="0">
      <alignment vertical="bottom"/>
    </xf>
    <xf numFmtId="49" fontId="4" fillId="4" borderId="8" applyNumberFormat="1" applyFont="1" applyFill="1" applyBorder="1" applyAlignment="1" applyProtection="0">
      <alignment vertical="bottom" wrapText="1"/>
    </xf>
    <xf numFmtId="49" fontId="0" fillId="2" borderId="9" applyNumberFormat="1" applyFont="1" applyFill="1" applyBorder="1" applyAlignment="1" applyProtection="0">
      <alignment vertical="bottom"/>
    </xf>
    <xf numFmtId="59" fontId="0" fillId="2" borderId="10" applyNumberFormat="1" applyFont="1" applyFill="1" applyBorder="1" applyAlignment="1" applyProtection="0">
      <alignment vertical="bottom"/>
    </xf>
    <xf numFmtId="49" fontId="6" fillId="2" borderId="10" applyNumberFormat="1" applyFont="1" applyFill="1" applyBorder="1" applyAlignment="1" applyProtection="0">
      <alignment vertical="bottom" readingOrder="1"/>
    </xf>
    <xf numFmtId="59" fontId="0" fillId="2" borderId="11" applyNumberFormat="1" applyFont="1" applyFill="1" applyBorder="1" applyAlignment="1" applyProtection="0">
      <alignment vertical="bottom"/>
    </xf>
    <xf numFmtId="60" fontId="3" fillId="2" borderId="8" applyNumberFormat="1" applyFont="1" applyFill="1" applyBorder="1" applyAlignment="1" applyProtection="0">
      <alignment vertical="bottom"/>
    </xf>
    <xf numFmtId="0" fontId="0" fillId="5" borderId="8" applyNumberFormat="0" applyFont="1" applyFill="1" applyBorder="1" applyAlignment="1" applyProtection="0">
      <alignment vertical="bottom"/>
    </xf>
    <xf numFmtId="0" fontId="3" borderId="8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ffff00"/>
      <rgbColor rgb="fffff2cb"/>
      <rgbColor rgb="ff44749f"/>
      <rgbColor rgb="ffffffff"/>
      <rgbColor rgb="fff2f2f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36"/>
  <sheetViews>
    <sheetView workbookViewId="0" showGridLines="0" defaultGridColor="1"/>
  </sheetViews>
  <sheetFormatPr defaultColWidth="8.83333" defaultRowHeight="15" customHeight="1" outlineLevelRow="0" outlineLevelCol="0"/>
  <cols>
    <col min="1" max="1" width="27.6719" style="1" customWidth="1"/>
    <col min="2" max="2" width="10.5" style="1" customWidth="1"/>
    <col min="3" max="6" width="16.3516" style="1" customWidth="1"/>
    <col min="7" max="7" width="14.5" style="1" customWidth="1"/>
    <col min="8" max="16384" width="8.85156" style="1" customWidth="1"/>
  </cols>
  <sheetData>
    <row r="1" ht="15" customHeight="1">
      <c r="A1" t="s" s="2">
        <v>0</v>
      </c>
      <c r="B1" s="3"/>
      <c r="C1" s="3"/>
      <c r="D1" s="3"/>
      <c r="E1" s="3"/>
      <c r="F1" s="3"/>
      <c r="G1" s="3"/>
    </row>
    <row r="2" ht="15" customHeight="1">
      <c r="A2" t="s" s="2">
        <v>1</v>
      </c>
      <c r="B2" s="3"/>
      <c r="C2" s="3"/>
      <c r="D2" s="3"/>
      <c r="E2" s="3"/>
      <c r="F2" s="3"/>
      <c r="G2" s="3"/>
    </row>
    <row r="3" ht="15" customHeight="1">
      <c r="A3" t="s" s="2">
        <v>2</v>
      </c>
      <c r="B3" s="3"/>
      <c r="C3" s="3"/>
      <c r="D3" s="3"/>
      <c r="E3" s="3"/>
      <c r="F3" s="3"/>
      <c r="G3" s="3"/>
    </row>
    <row r="4" ht="15" customHeight="1">
      <c r="A4" s="4"/>
      <c r="B4" s="3"/>
      <c r="C4" t="s" s="5">
        <v>3</v>
      </c>
      <c r="D4" s="6"/>
      <c r="E4" s="6"/>
      <c r="F4" s="6"/>
      <c r="G4" s="6"/>
    </row>
    <row r="5" ht="15" customHeight="1">
      <c r="A5" t="s" s="2">
        <v>4</v>
      </c>
      <c r="B5" s="3"/>
      <c r="C5" t="s" s="5">
        <v>5</v>
      </c>
      <c r="D5" s="6"/>
      <c r="E5" s="6"/>
      <c r="F5" s="6"/>
      <c r="G5" s="6"/>
    </row>
    <row r="6" ht="15" customHeight="1">
      <c r="A6" t="s" s="2">
        <v>6</v>
      </c>
      <c r="B6" s="3"/>
      <c r="C6" s="3"/>
      <c r="D6" s="3"/>
      <c r="E6" s="3"/>
      <c r="F6" s="3"/>
      <c r="G6" s="3"/>
    </row>
    <row r="7" ht="15" customHeight="1">
      <c r="A7" s="4"/>
      <c r="B7" s="7"/>
      <c r="C7" s="7"/>
      <c r="D7" s="7"/>
      <c r="E7" s="3"/>
      <c r="F7" s="3"/>
      <c r="G7" s="3"/>
    </row>
    <row r="8" ht="15" customHeight="1">
      <c r="A8" t="s" s="8">
        <v>7</v>
      </c>
      <c r="B8" t="s" s="9">
        <v>8</v>
      </c>
      <c r="C8" t="s" s="9">
        <v>9</v>
      </c>
      <c r="D8" s="10"/>
      <c r="E8" s="11"/>
      <c r="F8" s="3"/>
      <c r="G8" s="3"/>
    </row>
    <row r="9" ht="15" customHeight="1">
      <c r="A9" s="3"/>
      <c r="B9" s="12"/>
      <c r="C9" s="12"/>
      <c r="D9" s="12"/>
      <c r="E9" s="3"/>
      <c r="F9" s="3"/>
      <c r="G9" s="3"/>
    </row>
    <row r="10" ht="15" customHeight="1">
      <c r="A10" s="13"/>
      <c r="B10" s="13"/>
      <c r="C10" s="13"/>
      <c r="D10" s="13"/>
      <c r="E10" s="13"/>
      <c r="F10" s="13"/>
      <c r="G10" s="13"/>
    </row>
    <row r="11" ht="15" customHeight="1">
      <c r="A11" s="14"/>
      <c r="B11" s="14"/>
      <c r="C11" t="s" s="15">
        <v>10</v>
      </c>
      <c r="D11" t="s" s="15">
        <v>11</v>
      </c>
      <c r="E11" t="s" s="15">
        <v>12</v>
      </c>
      <c r="F11" t="s" s="15">
        <v>13</v>
      </c>
      <c r="G11" t="s" s="15">
        <v>14</v>
      </c>
    </row>
    <row r="12" ht="15" customHeight="1">
      <c r="A12" t="s" s="16">
        <v>15</v>
      </c>
      <c r="B12" s="17"/>
      <c r="C12" s="18">
        <v>275</v>
      </c>
      <c r="D12" s="18">
        <v>70</v>
      </c>
      <c r="E12" s="18">
        <v>120</v>
      </c>
      <c r="F12" s="18">
        <v>200</v>
      </c>
      <c r="G12" s="18">
        <f>SUM(C12:F12)</f>
        <v>665</v>
      </c>
    </row>
    <row r="13" ht="15" customHeight="1">
      <c r="A13" t="s" s="16">
        <v>16</v>
      </c>
      <c r="B13" s="17"/>
      <c r="C13" s="18">
        <v>4</v>
      </c>
      <c r="D13" s="18">
        <v>2</v>
      </c>
      <c r="E13" s="18">
        <v>6</v>
      </c>
      <c r="F13" s="18">
        <v>3</v>
      </c>
      <c r="G13" s="18"/>
    </row>
    <row r="14" ht="15" customHeight="1">
      <c r="A14" t="s" s="16">
        <v>17</v>
      </c>
      <c r="B14" s="17"/>
      <c r="C14" s="18">
        <f>C12*C13</f>
        <v>1100</v>
      </c>
      <c r="D14" s="18">
        <f>D12*D13</f>
        <v>140</v>
      </c>
      <c r="E14" s="18">
        <f>E12*E13</f>
        <v>720</v>
      </c>
      <c r="F14" s="18">
        <f>F12*F13</f>
        <v>600</v>
      </c>
      <c r="G14" s="18">
        <f>SUM(C14:F14)</f>
        <v>2560</v>
      </c>
    </row>
    <row r="15" ht="15" customHeight="1">
      <c r="A15" t="s" s="16">
        <v>18</v>
      </c>
      <c r="B15" s="17"/>
      <c r="C15" s="18">
        <v>30</v>
      </c>
      <c r="D15" s="18">
        <v>25</v>
      </c>
      <c r="E15" s="18">
        <v>12</v>
      </c>
      <c r="F15" s="18">
        <v>20</v>
      </c>
      <c r="G15" s="18"/>
    </row>
    <row r="16" ht="15" customHeight="1">
      <c r="A16" s="19"/>
      <c r="B16" s="17"/>
      <c r="C16" s="18"/>
      <c r="D16" s="18"/>
      <c r="E16" s="18"/>
      <c r="F16" s="18"/>
      <c r="G16" s="18"/>
    </row>
    <row r="17" ht="15" customHeight="1">
      <c r="A17" t="s" s="16">
        <v>19</v>
      </c>
      <c r="B17" s="18"/>
      <c r="C17" s="20">
        <v>7500</v>
      </c>
      <c r="D17" s="20">
        <v>4500</v>
      </c>
      <c r="E17" s="20">
        <v>3300</v>
      </c>
      <c r="F17" s="20">
        <v>6000</v>
      </c>
      <c r="G17" s="18"/>
    </row>
    <row r="18" ht="15" customHeight="1">
      <c r="A18" t="s" s="16">
        <v>20</v>
      </c>
      <c r="B18" s="20">
        <v>400</v>
      </c>
      <c r="C18" s="20">
        <f>$B18*C14</f>
        <v>440000</v>
      </c>
      <c r="D18" s="20">
        <f>$B18*D14</f>
        <v>56000</v>
      </c>
      <c r="E18" s="20">
        <f>$B18*E14</f>
        <v>288000</v>
      </c>
      <c r="F18" s="20">
        <f>$B18*F14</f>
        <v>240000</v>
      </c>
      <c r="G18" s="21">
        <f>SUM(C18:F18)</f>
        <v>1024000</v>
      </c>
    </row>
    <row r="19" ht="30" customHeight="1">
      <c r="A19" t="s" s="16">
        <v>21</v>
      </c>
      <c r="B19" s="18"/>
      <c r="C19" s="20">
        <v>3600</v>
      </c>
      <c r="D19" s="20">
        <v>2750</v>
      </c>
      <c r="E19" s="20">
        <v>750</v>
      </c>
      <c r="F19" s="20">
        <v>1200</v>
      </c>
      <c r="G19" s="20"/>
    </row>
    <row r="20" ht="15" customHeight="1">
      <c r="A20" t="s" s="16">
        <v>22</v>
      </c>
      <c r="B20" s="18"/>
      <c r="C20" s="20">
        <f>C19*C12</f>
        <v>990000</v>
      </c>
      <c r="D20" s="20">
        <f>D19*D12</f>
        <v>192500</v>
      </c>
      <c r="E20" s="20">
        <f>E19*E12</f>
        <v>90000</v>
      </c>
      <c r="F20" s="20">
        <f>F19*F12</f>
        <v>240000</v>
      </c>
      <c r="G20" s="18"/>
    </row>
    <row r="21" ht="15" customHeight="1">
      <c r="A21" s="19"/>
      <c r="B21" s="18"/>
      <c r="C21" s="18"/>
      <c r="D21" s="18"/>
      <c r="E21" s="18"/>
      <c r="F21" s="18"/>
      <c r="G21" s="18"/>
    </row>
    <row r="22" ht="15" customHeight="1">
      <c r="A22" t="s" s="22">
        <v>23</v>
      </c>
      <c r="B22" s="23"/>
      <c r="C22" s="21">
        <f>C12*C17</f>
        <v>2062500</v>
      </c>
      <c r="D22" s="21">
        <f>D12*D17</f>
        <v>315000</v>
      </c>
      <c r="E22" s="21">
        <f>E12*E17</f>
        <v>396000</v>
      </c>
      <c r="F22" s="21">
        <f>F12*F17</f>
        <v>1200000</v>
      </c>
      <c r="G22" s="21">
        <f>SUM(C22:F22)</f>
        <v>3973500</v>
      </c>
    </row>
    <row r="23" ht="15" customHeight="1">
      <c r="A23" s="19"/>
      <c r="B23" s="18"/>
      <c r="C23" s="18"/>
      <c r="D23" s="18"/>
      <c r="E23" s="18"/>
      <c r="F23" s="18"/>
      <c r="G23" s="18"/>
    </row>
    <row r="24" ht="15" customHeight="1">
      <c r="A24" t="s" s="22">
        <v>24</v>
      </c>
      <c r="B24" s="23"/>
      <c r="C24" s="21">
        <f>C18+C20</f>
        <v>1430000</v>
      </c>
      <c r="D24" s="21">
        <f>D18+D20</f>
        <v>248500</v>
      </c>
      <c r="E24" s="21">
        <f>E18+E20</f>
        <v>378000</v>
      </c>
      <c r="F24" s="21">
        <f>F18+F20</f>
        <v>480000</v>
      </c>
      <c r="G24" s="21">
        <f>SUM(C24:F24)</f>
        <v>2536500</v>
      </c>
    </row>
    <row r="25" ht="15" customHeight="1">
      <c r="A25" t="s" s="16">
        <v>25</v>
      </c>
      <c r="B25" s="18"/>
      <c r="C25" s="18"/>
      <c r="D25" s="18"/>
      <c r="E25" s="18"/>
      <c r="F25" s="18"/>
      <c r="G25" s="18"/>
    </row>
    <row r="26" ht="15" customHeight="1">
      <c r="A26" t="s" s="22">
        <v>26</v>
      </c>
      <c r="B26" s="23"/>
      <c r="C26" s="21">
        <f>C22-C24</f>
        <v>632500</v>
      </c>
      <c r="D26" s="21">
        <f>D22-D24</f>
        <v>66500</v>
      </c>
      <c r="E26" s="21">
        <f>E22-E24</f>
        <v>18000</v>
      </c>
      <c r="F26" s="21">
        <f>F22-F24</f>
        <v>720000</v>
      </c>
      <c r="G26" s="21">
        <f>SUM(C26:F26)</f>
        <v>1437000</v>
      </c>
    </row>
    <row r="27" ht="45" customHeight="1">
      <c r="A27" t="s" s="16">
        <v>27</v>
      </c>
      <c r="B27" s="24"/>
      <c r="C27" s="24"/>
      <c r="D27" s="24"/>
      <c r="E27" s="24"/>
      <c r="F27" s="24"/>
      <c r="G27" s="24"/>
    </row>
    <row r="28" ht="30" customHeight="1">
      <c r="A28" t="s" s="25">
        <v>28</v>
      </c>
      <c r="B28" t="s" s="26">
        <v>29</v>
      </c>
      <c r="C28" s="27"/>
      <c r="D28" t="s" s="28">
        <v>30</v>
      </c>
      <c r="E28" s="27"/>
      <c r="F28" s="29"/>
      <c r="G28" s="24"/>
    </row>
    <row r="29" ht="15" customHeight="1">
      <c r="A29" t="s" s="22">
        <v>31</v>
      </c>
      <c r="B29" s="21">
        <v>650000</v>
      </c>
      <c r="C29" s="30">
        <v>268797</v>
      </c>
      <c r="D29" s="30">
        <v>68421</v>
      </c>
      <c r="E29" s="30">
        <v>117293</v>
      </c>
      <c r="F29" s="30">
        <v>195489</v>
      </c>
      <c r="G29" s="21">
        <f>SUM(C29:F29)</f>
        <v>650000</v>
      </c>
    </row>
    <row r="30" ht="60" customHeight="1">
      <c r="A30" t="s" s="16">
        <v>32</v>
      </c>
      <c r="B30" s="31"/>
      <c r="C30" s="31"/>
      <c r="D30" s="31"/>
      <c r="E30" s="31"/>
      <c r="F30" s="31"/>
      <c r="G30" s="31"/>
    </row>
    <row r="31" ht="30" customHeight="1">
      <c r="A31" t="s" s="22">
        <v>33</v>
      </c>
      <c r="B31" s="32"/>
      <c r="C31" s="21">
        <f>C26-C29</f>
        <v>363703</v>
      </c>
      <c r="D31" s="21">
        <f>D26-D29</f>
        <v>-1921</v>
      </c>
      <c r="E31" s="21">
        <f>E26-E29</f>
        <v>-99293</v>
      </c>
      <c r="F31" s="21">
        <f>F26-F29</f>
        <v>524511</v>
      </c>
      <c r="G31" s="21">
        <f>SUM(C31:F31)</f>
        <v>787000</v>
      </c>
    </row>
    <row r="32" ht="15" customHeight="1">
      <c r="A32" s="33"/>
      <c r="B32" s="33"/>
      <c r="C32" s="33"/>
      <c r="D32" s="33"/>
      <c r="E32" s="33"/>
      <c r="F32" s="33"/>
      <c r="G32" s="33"/>
    </row>
    <row r="33" ht="30" customHeight="1">
      <c r="A33" t="s" s="25">
        <v>34</v>
      </c>
      <c r="B33" t="s" s="26">
        <v>35</v>
      </c>
      <c r="C33" s="27"/>
      <c r="D33" s="27"/>
      <c r="E33" s="27"/>
      <c r="F33" s="29"/>
      <c r="G33" s="24"/>
    </row>
    <row r="34" ht="15" customHeight="1">
      <c r="A34" t="s" s="22">
        <v>31</v>
      </c>
      <c r="B34" s="21">
        <v>650000</v>
      </c>
      <c r="C34" s="30">
        <v>279297</v>
      </c>
      <c r="D34" s="30">
        <v>35547</v>
      </c>
      <c r="E34" s="30">
        <v>182812</v>
      </c>
      <c r="F34" s="30">
        <v>152344</v>
      </c>
      <c r="G34" s="21">
        <f>SUM(C34:F34)</f>
        <v>650000</v>
      </c>
    </row>
    <row r="35" ht="60" customHeight="1">
      <c r="A35" t="s" s="16">
        <v>32</v>
      </c>
      <c r="B35" s="31"/>
      <c r="C35" s="31"/>
      <c r="D35" s="31"/>
      <c r="E35" s="31"/>
      <c r="F35" s="31"/>
      <c r="G35" s="31"/>
    </row>
    <row r="36" ht="30" customHeight="1">
      <c r="A36" t="s" s="22">
        <v>33</v>
      </c>
      <c r="B36" s="32"/>
      <c r="C36" s="21">
        <v>632500</v>
      </c>
      <c r="D36" s="21">
        <f>D26-D34</f>
        <v>30953</v>
      </c>
      <c r="E36" s="21">
        <f>E26-E34</f>
        <v>-164812</v>
      </c>
      <c r="F36" s="21">
        <f>F26-F34</f>
        <v>567656</v>
      </c>
      <c r="G36" s="21">
        <f>SUM(C36:F36)</f>
        <v>1066297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